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ert Aavik\Desktop\hanked\2025\Pensionipäev 2025\"/>
    </mc:Choice>
  </mc:AlternateContent>
  <xr:revisionPtr revIDLastSave="0" documentId="13_ncr:1_{419EEB75-F1BC-4E0D-88F8-14DC79E9DE3E}" xr6:coauthVersionLast="47" xr6:coauthVersionMax="47" xr10:uidLastSave="{00000000-0000-0000-0000-000000000000}"/>
  <bookViews>
    <workbookView xWindow="210" yWindow="0" windowWidth="29040" windowHeight="15480" xr2:uid="{00000000-000D-0000-FFFF-FFFF00000000}"/>
  </bookViews>
  <sheets>
    <sheet name="Kampaan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3" i="1" l="1"/>
  <c r="J11" i="1"/>
  <c r="J12" i="1"/>
  <c r="I11" i="1"/>
  <c r="I12" i="1"/>
  <c r="J13" i="1" l="1"/>
  <c r="I13" i="1"/>
  <c r="J10" i="1" l="1"/>
  <c r="I10" i="1"/>
  <c r="J9" i="1"/>
  <c r="I9" i="1"/>
  <c r="H23" i="1" l="1"/>
  <c r="I14" i="1"/>
  <c r="M22" i="1"/>
  <c r="D12" i="1" l="1"/>
  <c r="D11" i="1"/>
  <c r="D10" i="1"/>
  <c r="D9" i="1"/>
  <c r="D13" i="1"/>
  <c r="J14" i="1" l="1"/>
  <c r="I15" i="1" l="1"/>
  <c r="I16" i="1"/>
  <c r="J16" i="1"/>
  <c r="J15" i="1"/>
  <c r="D16" i="1" l="1"/>
  <c r="D15" i="1"/>
  <c r="D14" i="1"/>
</calcChain>
</file>

<file path=xl/sharedStrings.xml><?xml version="1.0" encoding="utf-8"?>
<sst xmlns="http://schemas.openxmlformats.org/spreadsheetml/2006/main" count="86" uniqueCount="58">
  <si>
    <t xml:space="preserve">Asukoht: Eesti </t>
  </si>
  <si>
    <t>Meedia</t>
  </si>
  <si>
    <t>Kanal</t>
  </si>
  <si>
    <t>Keel</t>
  </si>
  <si>
    <t>Formaat</t>
  </si>
  <si>
    <t>Asukoht</t>
  </si>
  <si>
    <t>Pr. reklaamkontakte</t>
  </si>
  <si>
    <t>Kontaktihind</t>
  </si>
  <si>
    <t>Periood</t>
  </si>
  <si>
    <t>Kogus</t>
  </si>
  <si>
    <t>Summa</t>
  </si>
  <si>
    <t>Digimeedia</t>
  </si>
  <si>
    <t>Google Display Network</t>
  </si>
  <si>
    <t>Veebileheküljed (valitud teemade- ja huvipõhised)</t>
  </si>
  <si>
    <t>Agentuur</t>
  </si>
  <si>
    <t>Kokku</t>
  </si>
  <si>
    <t>Käibemaksuga</t>
  </si>
  <si>
    <t>CPM hind</t>
  </si>
  <si>
    <t>Eelarve %</t>
  </si>
  <si>
    <t>Youtube</t>
  </si>
  <si>
    <t>In-Stream Preroll videote ees, keskel ja järel</t>
  </si>
  <si>
    <t>EST</t>
  </si>
  <si>
    <t>Klipid + kaasbänner (300x60px)</t>
  </si>
  <si>
    <t>Reklaamibännerid (erinevad mõõdud)</t>
  </si>
  <si>
    <t>Keel: EST</t>
  </si>
  <si>
    <t>Meta Ads</t>
  </si>
  <si>
    <t>Video ja Bännerid</t>
  </si>
  <si>
    <t>Meediaplaneerimine, kampaania monitoorimine, reklaamide seadistamine</t>
  </si>
  <si>
    <t>Nädalad</t>
  </si>
  <si>
    <t>Postimees - mobiil</t>
  </si>
  <si>
    <t>600x500px</t>
  </si>
  <si>
    <t>Delfi - mobiil</t>
  </si>
  <si>
    <t>Kampaania projektijuhtimine ja kokkuvõtte koostamine</t>
  </si>
  <si>
    <t>Facebook ja Instagram ADS placement</t>
  </si>
  <si>
    <t>Õhtuleht</t>
  </si>
  <si>
    <t>Sisuturunduslugu</t>
  </si>
  <si>
    <t>Õhtuleht sisuturundus</t>
  </si>
  <si>
    <t>45 CPM</t>
  </si>
  <si>
    <t>Digireklaamide seadistamine, monitoorimine ja kokkuvõtte koostamine</t>
  </si>
  <si>
    <t>800 CPM</t>
  </si>
  <si>
    <t>Hankija nimi: Sotsiaalministeerium 
Riigihanke nimetus: Hübriidkonverentsi „Pensionipäev“ turundus ja reklaamtegevused 
Pakkuja nimi:  Agentuur La Ecwador OÜ</t>
  </si>
  <si>
    <t>Äripäev</t>
  </si>
  <si>
    <t>Influencerite kaasamine 3tk</t>
  </si>
  <si>
    <t>Formaatimine ja materjalide tootmine</t>
  </si>
  <si>
    <t>Mobiil läbivalt majandus.postimees.ee keskkonnas</t>
  </si>
  <si>
    <t>Mobiil läbivalt arileht.delfi.ee keskkonnas</t>
  </si>
  <si>
    <t>Sisuturundusartikkel</t>
  </si>
  <si>
    <t>Sisuturundusartikkel Aripaev.ee-s</t>
  </si>
  <si>
    <t>Panoraambänner Äripäev.ee-s, mobiil+desktop</t>
  </si>
  <si>
    <t>1920x200px, 600x250px</t>
  </si>
  <si>
    <t>25.02-12.03</t>
  </si>
  <si>
    <t>Nädal 11</t>
  </si>
  <si>
    <t>250 CPM</t>
  </si>
  <si>
    <t>850 CPM</t>
  </si>
  <si>
    <t>82 CPM</t>
  </si>
  <si>
    <t>1550 CPM</t>
  </si>
  <si>
    <t>Kampaania periood: 25.02 - 12.03.2026</t>
  </si>
  <si>
    <t>500 CPM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</si>
</sst>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-2];&quot;-&quot;#,##0.00&quot; &quot;[$€-2]"/>
    <numFmt numFmtId="165" formatCode="[$€-2]0.00000"/>
    <numFmt numFmtId="166" formatCode="#,##0&quot; &quot;[$€-2];&quot;-&quot;#,##0&quot; &quot;[$€-2]"/>
  </numFmts>
  <fonts count="7" x14ac:knownFonts="1">
    <font>
      <sz val="11"/>
      <color indexed="8"/>
      <name val="Calibri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i/>
      <sz val="14"/>
      <color theme="1" tint="0.249977111117893"/>
      <name val="Calibri"/>
      <family val="2"/>
    </font>
    <font>
      <sz val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35">
    <border>
      <left/>
      <right/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4" fillId="0" borderId="3" applyNumberFormat="0" applyFill="0" applyBorder="0" applyProtection="0"/>
  </cellStyleXfs>
  <cellXfs count="88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166" fontId="0" fillId="2" borderId="3" xfId="0" applyNumberFormat="1" applyFill="1" applyBorder="1" applyAlignment="1">
      <alignment horizontal="center" vertical="center"/>
    </xf>
    <xf numFmtId="49" fontId="0" fillId="2" borderId="2" xfId="0" applyNumberFormat="1" applyFill="1" applyBorder="1"/>
    <xf numFmtId="0" fontId="0" fillId="2" borderId="3" xfId="0" applyFill="1" applyBorder="1"/>
    <xf numFmtId="166" fontId="0" fillId="5" borderId="5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166" fontId="0" fillId="7" borderId="5" xfId="0" applyNumberFormat="1" applyFill="1" applyBorder="1" applyAlignment="1">
      <alignment horizontal="center" vertical="center"/>
    </xf>
    <xf numFmtId="49" fontId="0" fillId="2" borderId="3" xfId="0" applyNumberFormat="1" applyFill="1" applyBorder="1"/>
    <xf numFmtId="0" fontId="0" fillId="0" borderId="3" xfId="0" applyNumberFormat="1" applyBorder="1"/>
    <xf numFmtId="0" fontId="2" fillId="2" borderId="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49" fontId="5" fillId="4" borderId="2" xfId="0" applyNumberFormat="1" applyFont="1" applyFill="1" applyBorder="1"/>
    <xf numFmtId="164" fontId="5" fillId="4" borderId="2" xfId="0" applyNumberFormat="1" applyFont="1" applyFill="1" applyBorder="1"/>
    <xf numFmtId="164" fontId="5" fillId="4" borderId="3" xfId="0" applyNumberFormat="1" applyFont="1" applyFill="1" applyBorder="1"/>
    <xf numFmtId="0" fontId="5" fillId="4" borderId="2" xfId="0" applyFont="1" applyFill="1" applyBorder="1"/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0" fontId="0" fillId="6" borderId="17" xfId="0" applyNumberFormat="1" applyFill="1" applyBorder="1" applyAlignment="1">
      <alignment horizontal="center" vertical="center"/>
    </xf>
    <xf numFmtId="49" fontId="0" fillId="4" borderId="7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 wrapText="1"/>
    </xf>
    <xf numFmtId="49" fontId="0" fillId="4" borderId="4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65" fontId="0" fillId="4" borderId="4" xfId="0" applyNumberFormat="1" applyFill="1" applyBorder="1" applyAlignment="1">
      <alignment horizontal="center" vertical="center"/>
    </xf>
    <xf numFmtId="0" fontId="0" fillId="4" borderId="4" xfId="0" applyNumberForma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 wrapText="1"/>
    </xf>
    <xf numFmtId="0" fontId="0" fillId="6" borderId="19" xfId="0" applyNumberFormat="1" applyFill="1" applyBorder="1" applyAlignment="1">
      <alignment horizontal="center" vertical="center"/>
    </xf>
    <xf numFmtId="166" fontId="0" fillId="7" borderId="20" xfId="0" applyNumberFormat="1" applyFill="1" applyBorder="1" applyAlignment="1">
      <alignment horizontal="center" vertical="center"/>
    </xf>
    <xf numFmtId="166" fontId="0" fillId="5" borderId="20" xfId="0" applyNumberForma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/>
    <xf numFmtId="0" fontId="5" fillId="4" borderId="3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6" fontId="0" fillId="8" borderId="21" xfId="0" applyNumberFormat="1" applyFill="1" applyBorder="1" applyAlignment="1">
      <alignment horizontal="center" vertical="center"/>
    </xf>
    <xf numFmtId="166" fontId="0" fillId="8" borderId="22" xfId="0" applyNumberFormat="1" applyFill="1" applyBorder="1" applyAlignment="1">
      <alignment horizontal="center" vertical="center"/>
    </xf>
    <xf numFmtId="0" fontId="0" fillId="4" borderId="17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 vertical="center"/>
    </xf>
    <xf numFmtId="0" fontId="0" fillId="9" borderId="17" xfId="0" applyNumberFormat="1" applyFill="1" applyBorder="1" applyAlignment="1">
      <alignment horizontal="center" vertical="center"/>
    </xf>
    <xf numFmtId="0" fontId="0" fillId="9" borderId="19" xfId="0" applyNumberFormat="1" applyFill="1" applyBorder="1" applyAlignment="1">
      <alignment horizontal="center" vertical="center"/>
    </xf>
    <xf numFmtId="0" fontId="0" fillId="2" borderId="8" xfId="0" applyNumberFormat="1" applyFill="1" applyBorder="1" applyAlignment="1">
      <alignment horizontal="center" vertical="center"/>
    </xf>
    <xf numFmtId="166" fontId="0" fillId="4" borderId="3" xfId="0" applyNumberFormat="1" applyFill="1" applyBorder="1" applyAlignment="1">
      <alignment horizontal="center" vertical="center"/>
    </xf>
    <xf numFmtId="0" fontId="0" fillId="10" borderId="19" xfId="0" applyNumberForma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center" vertical="center"/>
    </xf>
    <xf numFmtId="0" fontId="0" fillId="2" borderId="28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49" fontId="1" fillId="3" borderId="3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49" fontId="0" fillId="4" borderId="15" xfId="0" applyNumberFormat="1" applyFill="1" applyBorder="1" applyAlignment="1">
      <alignment horizontal="center" vertical="center"/>
    </xf>
    <xf numFmtId="164" fontId="0" fillId="4" borderId="34" xfId="0" applyNumberFormat="1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7" borderId="19" xfId="0" applyNumberFormat="1" applyFill="1" applyBorder="1" applyAlignment="1">
      <alignment horizontal="center" vertical="center"/>
    </xf>
    <xf numFmtId="0" fontId="0" fillId="7" borderId="17" xfId="0" applyNumberForma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left" wrapText="1"/>
    </xf>
    <xf numFmtId="49" fontId="0" fillId="4" borderId="18" xfId="0" applyNumberFormat="1" applyFill="1" applyBorder="1" applyAlignment="1">
      <alignment horizontal="center" vertical="center"/>
    </xf>
    <xf numFmtId="49" fontId="0" fillId="4" borderId="25" xfId="0" applyNumberFormat="1" applyFill="1" applyBorder="1" applyAlignment="1">
      <alignment horizontal="center" vertical="center"/>
    </xf>
    <xf numFmtId="49" fontId="0" fillId="4" borderId="26" xfId="0" applyNumberFormat="1" applyFill="1" applyBorder="1" applyAlignment="1">
      <alignment horizontal="center" vertical="center"/>
    </xf>
    <xf numFmtId="49" fontId="1" fillId="3" borderId="27" xfId="0" applyNumberFormat="1" applyFont="1" applyFill="1" applyBorder="1" applyAlignment="1">
      <alignment horizontal="center" vertical="center"/>
    </xf>
    <xf numFmtId="49" fontId="1" fillId="3" borderId="23" xfId="0" applyNumberFormat="1" applyFont="1" applyFill="1" applyBorder="1" applyAlignment="1">
      <alignment horizontal="center" vertical="center"/>
    </xf>
    <xf numFmtId="49" fontId="1" fillId="3" borderId="24" xfId="0" applyNumberFormat="1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49" fontId="0" fillId="4" borderId="33" xfId="0" applyNumberFormat="1" applyFill="1" applyBorder="1" applyAlignment="1">
      <alignment horizontal="center" vertical="center" wrapText="1"/>
    </xf>
    <xf numFmtId="49" fontId="0" fillId="4" borderId="4" xfId="0" applyNumberFormat="1" applyFill="1" applyBorder="1" applyAlignment="1">
      <alignment horizontal="center" vertical="center" wrapText="1"/>
    </xf>
    <xf numFmtId="49" fontId="0" fillId="4" borderId="6" xfId="0" applyNumberFormat="1" applyFill="1" applyBorder="1" applyAlignment="1">
      <alignment horizontal="center" vertical="center" wrapText="1"/>
    </xf>
    <xf numFmtId="49" fontId="3" fillId="4" borderId="18" xfId="0" applyNumberFormat="1" applyFont="1" applyFill="1" applyBorder="1" applyAlignment="1">
      <alignment horizontal="center" vertical="center" wrapText="1"/>
    </xf>
    <xf numFmtId="49" fontId="0" fillId="4" borderId="25" xfId="0" applyNumberFormat="1" applyFill="1" applyBorder="1" applyAlignment="1">
      <alignment horizontal="center" vertical="center" wrapText="1"/>
    </xf>
    <xf numFmtId="49" fontId="0" fillId="4" borderId="26" xfId="0" applyNumberFormat="1" applyFill="1" applyBorder="1" applyAlignment="1">
      <alignment horizontal="center" vertical="center" wrapText="1"/>
    </xf>
  </cellXfs>
  <cellStyles count="2">
    <cellStyle name="Normaallaad 2" xfId="1" xr:uid="{1109C491-6408-4533-B19A-3E5C336D6303}"/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FF0000"/>
      <rgbColor rgb="FF3F3F3F"/>
      <rgbColor rgb="FF4472C4"/>
      <rgbColor rgb="FFC00000"/>
      <rgbColor rgb="FF9CC2E5"/>
      <rgbColor rgb="FF0070C0"/>
      <rgbColor rgb="FFB15D24"/>
      <rgbColor rgb="FFFFFF00"/>
      <rgbColor rgb="FF92D050"/>
      <rgbColor rgb="FF7030A0"/>
      <rgbColor rgb="FF51515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/>
              <a:t>Meedia jagunemine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677-429E-BFB0-CD8E7C3DC1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677-429E-BFB0-CD8E7C3DC1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677-429E-BFB0-CD8E7C3DC1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2677-429E-BFB0-CD8E7C3DC1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677-429E-BFB0-CD8E7C3DC11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2677-429E-BFB0-CD8E7C3DC11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677-429E-BFB0-CD8E7C3DC11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2677-429E-BFB0-CD8E7C3DC11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677-429E-BFB0-CD8E7C3DC11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2677-429E-BFB0-CD8E7C3DC11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677-429E-BFB0-CD8E7C3DC11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2677-429E-BFB0-CD8E7C3DC11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677-429E-BFB0-CD8E7C3DC11B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677-429E-BFB0-CD8E7C3DC11B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2677-429E-BFB0-CD8E7C3DC11B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677-429E-BFB0-CD8E7C3DC11B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677-429E-BFB0-CD8E7C3DC11B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E27A-4B4D-963A-2FE1DAB9585C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124A-436B-A133-A249BDD5E43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124A-436B-A133-A249BDD5E432}"/>
              </c:ext>
            </c:extLst>
          </c:dPt>
          <c:dLbls>
            <c:dLbl>
              <c:idx val="2"/>
              <c:layout>
                <c:manualLayout>
                  <c:x val="-4.5017627384216816E-2"/>
                  <c:y val="-8.53402473524132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77-429E-BFB0-CD8E7C3DC11B}"/>
                </c:ext>
              </c:extLst>
            </c:dLbl>
            <c:dLbl>
              <c:idx val="8"/>
              <c:layout>
                <c:manualLayout>
                  <c:x val="5.8641575539046593E-2"/>
                  <c:y val="3.76943449533699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77-429E-BFB0-CD8E7C3DC1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Kampaania!$C$9:$C$16</c:f>
              <c:strCache>
                <c:ptCount val="8"/>
                <c:pt idx="0">
                  <c:v>Postimees - mobiil</c:v>
                </c:pt>
                <c:pt idx="1">
                  <c:v>Delfi - mobiil</c:v>
                </c:pt>
                <c:pt idx="2">
                  <c:v>Äripäev</c:v>
                </c:pt>
                <c:pt idx="3">
                  <c:v>Äripäev</c:v>
                </c:pt>
                <c:pt idx="4">
                  <c:v>Õhtuleht</c:v>
                </c:pt>
                <c:pt idx="5">
                  <c:v>Youtube</c:v>
                </c:pt>
                <c:pt idx="6">
                  <c:v>Meta Ads</c:v>
                </c:pt>
                <c:pt idx="7">
                  <c:v>Google Display Network</c:v>
                </c:pt>
              </c:strCache>
            </c:strRef>
          </c:cat>
          <c:val>
            <c:numRef>
              <c:f>Kampaania!$D$9:$D$16</c:f>
              <c:numCache>
                <c:formatCode>0.00</c:formatCode>
                <c:ptCount val="8"/>
                <c:pt idx="0">
                  <c:v>7.9776625448743514</c:v>
                </c:pt>
                <c:pt idx="1">
                  <c:v>3.9888312724371757</c:v>
                </c:pt>
                <c:pt idx="2">
                  <c:v>7.578779417630634</c:v>
                </c:pt>
                <c:pt idx="3">
                  <c:v>8.137215795771839</c:v>
                </c:pt>
                <c:pt idx="4">
                  <c:v>4.3877143996808936</c:v>
                </c:pt>
                <c:pt idx="5">
                  <c:v>7.9776625448743514</c:v>
                </c:pt>
                <c:pt idx="6">
                  <c:v>7.9776625448743514</c:v>
                </c:pt>
                <c:pt idx="7">
                  <c:v>7.9776625448743514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7-429E-BFB0-CD8E7C3DC11B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23</xdr:row>
      <xdr:rowOff>142874</xdr:rowOff>
    </xdr:from>
    <xdr:to>
      <xdr:col>12</xdr:col>
      <xdr:colOff>952500</xdr:colOff>
      <xdr:row>63</xdr:row>
      <xdr:rowOff>107155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B5F278E-2313-4388-90E3-036DD467E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68035</xdr:colOff>
      <xdr:row>0</xdr:row>
      <xdr:rowOff>95251</xdr:rowOff>
    </xdr:from>
    <xdr:to>
      <xdr:col>15</xdr:col>
      <xdr:colOff>258534</xdr:colOff>
      <xdr:row>3</xdr:row>
      <xdr:rowOff>183756</xdr:rowOff>
    </xdr:to>
    <xdr:pic>
      <xdr:nvPicPr>
        <xdr:cNvPr id="3" name="Pilt 3">
          <a:extLst>
            <a:ext uri="{FF2B5EF4-FFF2-40B4-BE49-F238E27FC236}">
              <a16:creationId xmlns:a16="http://schemas.microsoft.com/office/drawing/2014/main" id="{5A21F508-8EB4-4024-8747-9F8E174A5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2571" y="95251"/>
          <a:ext cx="1809749" cy="131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35"/>
  <sheetViews>
    <sheetView showGridLines="0" tabSelected="1" zoomScale="70" zoomScaleNormal="70" workbookViewId="0">
      <selection activeCell="U18" sqref="U18"/>
    </sheetView>
  </sheetViews>
  <sheetFormatPr defaultColWidth="8.85546875" defaultRowHeight="14.85" customHeight="1" x14ac:dyDescent="0.25"/>
  <cols>
    <col min="1" max="1" width="4.140625" style="1" customWidth="1"/>
    <col min="2" max="2" width="12.42578125" style="1" customWidth="1"/>
    <col min="3" max="3" width="27.7109375" style="1" customWidth="1"/>
    <col min="4" max="4" width="11.42578125" style="1" customWidth="1"/>
    <col min="5" max="5" width="14.28515625" style="1" customWidth="1"/>
    <col min="6" max="6" width="37.85546875" style="1" customWidth="1"/>
    <col min="7" max="7" width="70.140625" style="1" customWidth="1"/>
    <col min="8" max="8" width="23.85546875" style="1" customWidth="1"/>
    <col min="9" max="9" width="13.28515625" style="1" customWidth="1"/>
    <col min="10" max="10" width="16.140625" style="1" customWidth="1"/>
    <col min="11" max="11" width="17.28515625" style="27" customWidth="1"/>
    <col min="12" max="12" width="18" style="1" customWidth="1"/>
    <col min="13" max="13" width="14.42578125" style="1" customWidth="1"/>
    <col min="14" max="16" width="4.85546875" style="1" customWidth="1"/>
    <col min="17" max="257" width="8.85546875" style="1" customWidth="1"/>
  </cols>
  <sheetData>
    <row r="1" spans="1:17" ht="63.75" customHeight="1" x14ac:dyDescent="0.3">
      <c r="A1" s="2"/>
      <c r="B1" s="72" t="s">
        <v>40</v>
      </c>
      <c r="C1" s="72"/>
      <c r="D1" s="72"/>
      <c r="E1" s="72"/>
      <c r="F1" s="72"/>
      <c r="G1" s="72"/>
      <c r="H1" s="3"/>
      <c r="I1" s="6"/>
      <c r="J1" s="3"/>
      <c r="K1" s="23"/>
      <c r="L1" s="3"/>
      <c r="M1" s="3"/>
      <c r="N1" s="3"/>
      <c r="O1" s="6"/>
      <c r="P1" s="6"/>
      <c r="Q1" s="11"/>
    </row>
    <row r="2" spans="1:17" ht="16.5" customHeight="1" x14ac:dyDescent="0.3">
      <c r="A2" s="2"/>
      <c r="B2" s="19" t="s">
        <v>0</v>
      </c>
      <c r="C2" s="20"/>
      <c r="D2" s="21"/>
      <c r="E2" s="20"/>
      <c r="F2" s="22"/>
      <c r="G2" s="3"/>
      <c r="H2" s="3"/>
      <c r="I2" s="6"/>
      <c r="J2" s="3"/>
      <c r="K2" s="23"/>
      <c r="L2" s="3"/>
      <c r="M2" s="3"/>
      <c r="N2" s="3"/>
      <c r="O2" s="6"/>
      <c r="P2" s="6"/>
      <c r="Q2" s="11"/>
    </row>
    <row r="3" spans="1:17" ht="16.5" customHeight="1" x14ac:dyDescent="0.3">
      <c r="A3" s="2"/>
      <c r="B3" s="19" t="s">
        <v>24</v>
      </c>
      <c r="C3" s="20"/>
      <c r="D3" s="21"/>
      <c r="E3" s="20"/>
      <c r="F3" s="22"/>
      <c r="G3" s="3"/>
      <c r="H3" s="3"/>
      <c r="I3" s="6"/>
      <c r="J3" s="3"/>
      <c r="K3" s="23"/>
      <c r="L3" s="3"/>
      <c r="M3" s="3"/>
      <c r="N3" s="3"/>
      <c r="O3" s="6"/>
      <c r="P3" s="6"/>
      <c r="Q3" s="11"/>
    </row>
    <row r="4" spans="1:17" ht="16.5" customHeight="1" x14ac:dyDescent="0.3">
      <c r="A4" s="2"/>
      <c r="B4" s="19" t="s">
        <v>56</v>
      </c>
      <c r="C4" s="20"/>
      <c r="D4" s="21"/>
      <c r="E4" s="20"/>
      <c r="F4" s="22"/>
      <c r="G4" s="3"/>
      <c r="H4" s="3"/>
      <c r="I4" s="6"/>
      <c r="J4" s="3"/>
      <c r="K4" s="23"/>
      <c r="L4" s="3"/>
      <c r="M4" s="3"/>
      <c r="N4" s="3"/>
      <c r="O4" s="6"/>
      <c r="P4" s="6"/>
      <c r="Q4" s="11"/>
    </row>
    <row r="5" spans="1:17" ht="9.75" customHeight="1" x14ac:dyDescent="0.3">
      <c r="A5" s="2"/>
      <c r="B5" s="45"/>
      <c r="C5" s="21"/>
      <c r="D5" s="21"/>
      <c r="E5" s="21"/>
      <c r="F5" s="46"/>
      <c r="G5" s="6"/>
      <c r="H5" s="6"/>
      <c r="I5" s="6"/>
      <c r="J5" s="6"/>
      <c r="K5" s="24"/>
      <c r="L5" s="6"/>
      <c r="M5" s="6"/>
      <c r="N5" s="6"/>
      <c r="O5" s="6"/>
      <c r="P5" s="6"/>
      <c r="Q5" s="11"/>
    </row>
    <row r="6" spans="1:17" ht="15" customHeight="1" thickBot="1" x14ac:dyDescent="0.3">
      <c r="A6" s="2"/>
      <c r="B6" s="6"/>
      <c r="C6" s="6"/>
      <c r="D6" s="6"/>
      <c r="E6" s="6"/>
      <c r="F6" s="6"/>
      <c r="G6" s="6"/>
      <c r="H6" s="6"/>
      <c r="I6" s="6"/>
      <c r="J6" s="6"/>
      <c r="K6" s="24"/>
      <c r="L6" s="6"/>
      <c r="M6" s="6"/>
      <c r="N6" s="6"/>
      <c r="O6" s="6"/>
      <c r="P6" s="6"/>
      <c r="Q6" s="11"/>
    </row>
    <row r="7" spans="1:17" ht="37.5" customHeight="1" thickBot="1" x14ac:dyDescent="0.3">
      <c r="A7" s="2"/>
      <c r="B7" s="15" t="s">
        <v>1</v>
      </c>
      <c r="C7" s="16" t="s">
        <v>2</v>
      </c>
      <c r="D7" s="16" t="s">
        <v>18</v>
      </c>
      <c r="E7" s="16" t="s">
        <v>3</v>
      </c>
      <c r="F7" s="16" t="s">
        <v>4</v>
      </c>
      <c r="G7" s="16" t="s">
        <v>5</v>
      </c>
      <c r="H7" s="16" t="s">
        <v>6</v>
      </c>
      <c r="I7" s="16" t="s">
        <v>17</v>
      </c>
      <c r="J7" s="16" t="s">
        <v>7</v>
      </c>
      <c r="K7" s="17" t="s">
        <v>8</v>
      </c>
      <c r="L7" s="16" t="s">
        <v>9</v>
      </c>
      <c r="M7" s="65" t="s">
        <v>10</v>
      </c>
      <c r="N7" s="76" t="s">
        <v>28</v>
      </c>
      <c r="O7" s="77"/>
      <c r="P7" s="78"/>
    </row>
    <row r="8" spans="1:17" ht="20.25" customHeight="1" x14ac:dyDescent="0.25">
      <c r="A8" s="2"/>
      <c r="B8" s="18"/>
      <c r="C8" s="14"/>
      <c r="D8" s="14"/>
      <c r="E8" s="14"/>
      <c r="F8" s="14"/>
      <c r="G8" s="14"/>
      <c r="H8" s="14"/>
      <c r="I8" s="14"/>
      <c r="J8" s="14"/>
      <c r="K8" s="13"/>
      <c r="L8" s="14"/>
      <c r="M8" s="66"/>
      <c r="N8" s="61">
        <v>9</v>
      </c>
      <c r="O8" s="52">
        <v>10</v>
      </c>
      <c r="P8" s="57">
        <v>11</v>
      </c>
    </row>
    <row r="9" spans="1:17" ht="32.25" customHeight="1" x14ac:dyDescent="0.25">
      <c r="A9" s="2"/>
      <c r="B9" s="33" t="s">
        <v>11</v>
      </c>
      <c r="C9" s="39" t="s">
        <v>29</v>
      </c>
      <c r="D9" s="34">
        <f>(M9*100)/M22</f>
        <v>7.9776625448743514</v>
      </c>
      <c r="E9" s="35" t="s">
        <v>21</v>
      </c>
      <c r="F9" s="47" t="s">
        <v>30</v>
      </c>
      <c r="G9" s="48" t="s">
        <v>44</v>
      </c>
      <c r="H9" s="38">
        <v>500000</v>
      </c>
      <c r="I9" s="36">
        <f t="shared" ref="I9:I13" si="0">M9/(H9/1000)</f>
        <v>2</v>
      </c>
      <c r="J9" s="37">
        <f t="shared" ref="J9:J13" si="1">M9/H9</f>
        <v>2E-3</v>
      </c>
      <c r="K9" s="48" t="s">
        <v>50</v>
      </c>
      <c r="L9" s="47" t="s">
        <v>57</v>
      </c>
      <c r="M9" s="53">
        <v>1000</v>
      </c>
      <c r="N9" s="55"/>
      <c r="O9" s="55"/>
      <c r="P9" s="56"/>
    </row>
    <row r="10" spans="1:17" ht="32.25" customHeight="1" x14ac:dyDescent="0.25">
      <c r="A10" s="2"/>
      <c r="B10" s="33" t="s">
        <v>11</v>
      </c>
      <c r="C10" s="35" t="s">
        <v>31</v>
      </c>
      <c r="D10" s="34">
        <f>(M10*100)/M22</f>
        <v>3.9888312724371757</v>
      </c>
      <c r="E10" s="35" t="s">
        <v>21</v>
      </c>
      <c r="F10" s="47" t="s">
        <v>30</v>
      </c>
      <c r="G10" s="48" t="s">
        <v>45</v>
      </c>
      <c r="H10" s="38">
        <v>200000</v>
      </c>
      <c r="I10" s="36">
        <f t="shared" si="0"/>
        <v>2.5</v>
      </c>
      <c r="J10" s="37">
        <f t="shared" si="1"/>
        <v>2.5000000000000001E-3</v>
      </c>
      <c r="K10" s="48" t="s">
        <v>50</v>
      </c>
      <c r="L10" s="47" t="s">
        <v>39</v>
      </c>
      <c r="M10" s="53">
        <v>500</v>
      </c>
      <c r="N10" s="32"/>
      <c r="O10" s="32"/>
      <c r="P10" s="40"/>
    </row>
    <row r="11" spans="1:17" ht="32.25" customHeight="1" x14ac:dyDescent="0.25">
      <c r="A11" s="2"/>
      <c r="B11" s="33" t="s">
        <v>11</v>
      </c>
      <c r="C11" s="44" t="s">
        <v>41</v>
      </c>
      <c r="D11" s="34">
        <f>(M11*100)/M22</f>
        <v>7.578779417630634</v>
      </c>
      <c r="E11" s="35" t="s">
        <v>21</v>
      </c>
      <c r="F11" s="47" t="s">
        <v>46</v>
      </c>
      <c r="G11" s="48" t="s">
        <v>47</v>
      </c>
      <c r="H11" s="38">
        <v>45000</v>
      </c>
      <c r="I11" s="36">
        <f t="shared" si="0"/>
        <v>21.111111111111111</v>
      </c>
      <c r="J11" s="37">
        <f t="shared" si="1"/>
        <v>2.1111111111111112E-2</v>
      </c>
      <c r="K11" s="48" t="s">
        <v>51</v>
      </c>
      <c r="L11" s="47" t="s">
        <v>37</v>
      </c>
      <c r="M11" s="53">
        <v>950</v>
      </c>
      <c r="N11" s="51"/>
      <c r="O11" s="51"/>
      <c r="P11" s="70"/>
    </row>
    <row r="12" spans="1:17" ht="32.25" customHeight="1" x14ac:dyDescent="0.25">
      <c r="A12" s="2"/>
      <c r="B12" s="33" t="s">
        <v>11</v>
      </c>
      <c r="C12" s="44" t="s">
        <v>41</v>
      </c>
      <c r="D12" s="34">
        <f>(M12*100)/M22</f>
        <v>8.137215795771839</v>
      </c>
      <c r="E12" s="35" t="s">
        <v>21</v>
      </c>
      <c r="F12" s="48" t="s">
        <v>49</v>
      </c>
      <c r="G12" s="69" t="s">
        <v>48</v>
      </c>
      <c r="H12" s="38">
        <v>82000</v>
      </c>
      <c r="I12" s="36">
        <f t="shared" si="0"/>
        <v>12.439024390243903</v>
      </c>
      <c r="J12" s="37">
        <f t="shared" si="1"/>
        <v>1.2439024390243903E-2</v>
      </c>
      <c r="K12" s="48" t="s">
        <v>50</v>
      </c>
      <c r="L12" s="47" t="s">
        <v>54</v>
      </c>
      <c r="M12" s="53">
        <v>1020</v>
      </c>
      <c r="N12" s="71"/>
      <c r="O12" s="71"/>
      <c r="P12" s="70"/>
    </row>
    <row r="13" spans="1:17" ht="32.25" customHeight="1" x14ac:dyDescent="0.25">
      <c r="A13" s="2"/>
      <c r="B13" s="60" t="s">
        <v>11</v>
      </c>
      <c r="C13" s="44" t="s">
        <v>34</v>
      </c>
      <c r="D13" s="34">
        <f>(M13*100)/M22</f>
        <v>4.3877143996808936</v>
      </c>
      <c r="E13" s="44" t="s">
        <v>21</v>
      </c>
      <c r="F13" s="47" t="s">
        <v>35</v>
      </c>
      <c r="G13" s="48" t="s">
        <v>36</v>
      </c>
      <c r="H13" s="38">
        <v>45000</v>
      </c>
      <c r="I13" s="36">
        <f t="shared" si="0"/>
        <v>12.222222222222221</v>
      </c>
      <c r="J13" s="37">
        <f t="shared" si="1"/>
        <v>1.2222222222222223E-2</v>
      </c>
      <c r="K13" s="48" t="s">
        <v>51</v>
      </c>
      <c r="L13" s="47" t="s">
        <v>37</v>
      </c>
      <c r="M13" s="53">
        <v>550</v>
      </c>
      <c r="N13" s="51"/>
      <c r="O13" s="51"/>
      <c r="P13" s="59"/>
    </row>
    <row r="14" spans="1:17" ht="32.25" customHeight="1" x14ac:dyDescent="0.25">
      <c r="A14" s="2"/>
      <c r="B14" s="33" t="s">
        <v>11</v>
      </c>
      <c r="C14" s="43" t="s">
        <v>19</v>
      </c>
      <c r="D14" s="34">
        <f>(M14*100)/M22</f>
        <v>7.9776625448743514</v>
      </c>
      <c r="E14" s="35" t="s">
        <v>21</v>
      </c>
      <c r="F14" s="44" t="s">
        <v>22</v>
      </c>
      <c r="G14" s="44" t="s">
        <v>20</v>
      </c>
      <c r="H14" s="38">
        <v>250000</v>
      </c>
      <c r="I14" s="36">
        <f>M14/(H14/1000)</f>
        <v>4</v>
      </c>
      <c r="J14" s="37">
        <f>M14/H14</f>
        <v>4.0000000000000001E-3</v>
      </c>
      <c r="K14" s="48" t="s">
        <v>50</v>
      </c>
      <c r="L14" s="47" t="s">
        <v>52</v>
      </c>
      <c r="M14" s="53">
        <v>1000</v>
      </c>
      <c r="N14" s="9"/>
      <c r="O14" s="9"/>
      <c r="P14" s="41"/>
    </row>
    <row r="15" spans="1:17" ht="32.25" customHeight="1" x14ac:dyDescent="0.25">
      <c r="A15" s="2"/>
      <c r="B15" s="33" t="s">
        <v>11</v>
      </c>
      <c r="C15" s="35" t="s">
        <v>25</v>
      </c>
      <c r="D15" s="34">
        <f>(M15*100)/M22</f>
        <v>7.9776625448743514</v>
      </c>
      <c r="E15" s="35" t="s">
        <v>21</v>
      </c>
      <c r="F15" s="14" t="s">
        <v>26</v>
      </c>
      <c r="G15" s="43" t="s">
        <v>33</v>
      </c>
      <c r="H15" s="38">
        <v>850000</v>
      </c>
      <c r="I15" s="36">
        <f>M15/(H15/1000)</f>
        <v>1.1764705882352942</v>
      </c>
      <c r="J15" s="37">
        <f>M15/H15</f>
        <v>1.176470588235294E-3</v>
      </c>
      <c r="K15" s="48" t="s">
        <v>50</v>
      </c>
      <c r="L15" s="47" t="s">
        <v>53</v>
      </c>
      <c r="M15" s="53">
        <v>1000</v>
      </c>
      <c r="N15" s="7"/>
      <c r="O15" s="7"/>
      <c r="P15" s="42"/>
    </row>
    <row r="16" spans="1:17" ht="32.25" customHeight="1" thickBot="1" x14ac:dyDescent="0.3">
      <c r="A16" s="2"/>
      <c r="B16" s="33" t="s">
        <v>11</v>
      </c>
      <c r="C16" s="35" t="s">
        <v>12</v>
      </c>
      <c r="D16" s="34">
        <f>(M16*100)/M22</f>
        <v>7.9776625448743514</v>
      </c>
      <c r="E16" s="35" t="s">
        <v>21</v>
      </c>
      <c r="F16" s="35" t="s">
        <v>23</v>
      </c>
      <c r="G16" s="35" t="s">
        <v>13</v>
      </c>
      <c r="H16" s="38">
        <v>1550000</v>
      </c>
      <c r="I16" s="36">
        <f>M16/(H16/1000)</f>
        <v>0.64516129032258063</v>
      </c>
      <c r="J16" s="37">
        <f>M16/H16</f>
        <v>6.4516129032258064E-4</v>
      </c>
      <c r="K16" s="48" t="s">
        <v>50</v>
      </c>
      <c r="L16" s="47" t="s">
        <v>55</v>
      </c>
      <c r="M16" s="53">
        <v>1000</v>
      </c>
      <c r="N16" s="49"/>
      <c r="O16" s="49"/>
      <c r="P16" s="50"/>
    </row>
    <row r="17" spans="1:17" ht="32.25" customHeight="1" x14ac:dyDescent="0.25">
      <c r="A17" s="2"/>
      <c r="B17" s="33" t="s">
        <v>14</v>
      </c>
      <c r="C17" s="73" t="s">
        <v>43</v>
      </c>
      <c r="D17" s="74"/>
      <c r="E17" s="74"/>
      <c r="F17" s="74"/>
      <c r="G17" s="74"/>
      <c r="H17" s="74"/>
      <c r="I17" s="74"/>
      <c r="J17" s="74"/>
      <c r="K17" s="74"/>
      <c r="L17" s="75"/>
      <c r="M17" s="54">
        <v>2325</v>
      </c>
      <c r="N17" s="58"/>
      <c r="O17" s="58"/>
      <c r="P17" s="58"/>
    </row>
    <row r="18" spans="1:17" ht="32.25" customHeight="1" x14ac:dyDescent="0.25">
      <c r="A18" s="2"/>
      <c r="B18" s="33" t="s">
        <v>14</v>
      </c>
      <c r="C18" s="73" t="s">
        <v>42</v>
      </c>
      <c r="D18" s="74"/>
      <c r="E18" s="74"/>
      <c r="F18" s="74"/>
      <c r="G18" s="74"/>
      <c r="H18" s="74"/>
      <c r="I18" s="74"/>
      <c r="J18" s="74"/>
      <c r="K18" s="74"/>
      <c r="L18" s="75"/>
      <c r="M18" s="54">
        <v>1000</v>
      </c>
      <c r="N18" s="58"/>
      <c r="O18" s="58"/>
      <c r="P18" s="58"/>
    </row>
    <row r="19" spans="1:17" ht="31.5" customHeight="1" x14ac:dyDescent="0.25">
      <c r="A19" s="2"/>
      <c r="B19" s="33" t="s">
        <v>14</v>
      </c>
      <c r="C19" s="83" t="s">
        <v>27</v>
      </c>
      <c r="D19" s="83"/>
      <c r="E19" s="83"/>
      <c r="F19" s="83"/>
      <c r="G19" s="83"/>
      <c r="H19" s="83"/>
      <c r="I19" s="83"/>
      <c r="J19" s="83"/>
      <c r="K19" s="83"/>
      <c r="L19" s="84"/>
      <c r="M19" s="54">
        <v>820</v>
      </c>
      <c r="N19" s="58"/>
      <c r="O19" s="58"/>
      <c r="P19" s="58"/>
    </row>
    <row r="20" spans="1:17" ht="31.5" customHeight="1" x14ac:dyDescent="0.25">
      <c r="A20" s="2"/>
      <c r="B20" s="33" t="s">
        <v>14</v>
      </c>
      <c r="C20" s="85" t="s">
        <v>38</v>
      </c>
      <c r="D20" s="86"/>
      <c r="E20" s="86"/>
      <c r="F20" s="86"/>
      <c r="G20" s="86"/>
      <c r="H20" s="86"/>
      <c r="I20" s="86"/>
      <c r="J20" s="86"/>
      <c r="K20" s="86"/>
      <c r="L20" s="87"/>
      <c r="M20" s="54">
        <v>550</v>
      </c>
      <c r="N20" s="58"/>
      <c r="O20" s="58"/>
      <c r="P20" s="58"/>
    </row>
    <row r="21" spans="1:17" ht="21.75" customHeight="1" thickBot="1" x14ac:dyDescent="0.3">
      <c r="A21" s="2"/>
      <c r="B21" s="67" t="s">
        <v>14</v>
      </c>
      <c r="C21" s="82" t="s">
        <v>32</v>
      </c>
      <c r="D21" s="82"/>
      <c r="E21" s="82"/>
      <c r="F21" s="82"/>
      <c r="G21" s="82"/>
      <c r="H21" s="82"/>
      <c r="I21" s="82"/>
      <c r="J21" s="82"/>
      <c r="K21" s="82"/>
      <c r="L21" s="82"/>
      <c r="M21" s="68">
        <v>820</v>
      </c>
      <c r="N21" s="4"/>
      <c r="O21" s="4"/>
      <c r="P21" s="4"/>
    </row>
    <row r="22" spans="1:17" ht="14.85" customHeight="1" thickBot="1" x14ac:dyDescent="0.3">
      <c r="A22" s="2"/>
      <c r="B22" s="62"/>
      <c r="C22" s="79"/>
      <c r="D22" s="80"/>
      <c r="E22" s="80"/>
      <c r="F22" s="80"/>
      <c r="G22" s="80"/>
      <c r="H22" s="80"/>
      <c r="I22" s="80"/>
      <c r="J22" s="80"/>
      <c r="K22" s="81"/>
      <c r="L22" s="63" t="s">
        <v>15</v>
      </c>
      <c r="M22" s="64">
        <f>SUM(M9:M21)</f>
        <v>12535</v>
      </c>
      <c r="N22" s="6"/>
      <c r="O22" s="6"/>
      <c r="P22" s="6"/>
    </row>
    <row r="23" spans="1:17" ht="14.85" customHeight="1" thickBot="1" x14ac:dyDescent="0.3">
      <c r="A23" s="2"/>
      <c r="B23" s="8"/>
      <c r="C23" s="6"/>
      <c r="D23" s="6"/>
      <c r="E23" s="6"/>
      <c r="F23" s="6"/>
      <c r="G23" s="28" t="s">
        <v>15</v>
      </c>
      <c r="H23" s="29">
        <f>SUM(H9:H16)</f>
        <v>3522000</v>
      </c>
      <c r="I23" s="12"/>
      <c r="J23" s="12"/>
      <c r="K23" s="25"/>
      <c r="L23" s="30" t="s">
        <v>16</v>
      </c>
      <c r="M23" s="31">
        <f>M22*0.24+M22</f>
        <v>15543.4</v>
      </c>
      <c r="N23" s="6"/>
      <c r="O23" s="6"/>
      <c r="P23" s="6"/>
      <c r="Q23" s="11"/>
    </row>
    <row r="24" spans="1:17" ht="14.85" customHeight="1" x14ac:dyDescent="0.25">
      <c r="A24" s="2"/>
      <c r="B24" s="3"/>
      <c r="C24" s="3"/>
      <c r="D24" s="6"/>
      <c r="E24" s="3"/>
      <c r="F24" s="3"/>
      <c r="G24" s="3"/>
      <c r="H24" s="3"/>
      <c r="I24" s="6"/>
      <c r="J24" s="3"/>
      <c r="K24" s="23"/>
      <c r="L24" s="6"/>
      <c r="M24" s="6"/>
      <c r="N24" s="3"/>
      <c r="O24" s="6"/>
      <c r="P24" s="6"/>
      <c r="Q24" s="11"/>
    </row>
    <row r="25" spans="1:17" ht="14.25" customHeight="1" x14ac:dyDescent="0.25">
      <c r="A25" s="2"/>
      <c r="B25" s="3"/>
      <c r="C25" s="3"/>
      <c r="D25" s="6"/>
      <c r="E25" s="3"/>
      <c r="F25" s="3"/>
      <c r="G25" s="3"/>
      <c r="H25" s="3"/>
      <c r="I25" s="6"/>
      <c r="J25" s="3"/>
      <c r="K25" s="23"/>
      <c r="L25" s="3"/>
      <c r="M25" s="3"/>
      <c r="N25" s="3"/>
      <c r="O25" s="6"/>
      <c r="P25" s="6"/>
      <c r="Q25" s="11"/>
    </row>
    <row r="26" spans="1:17" ht="14.85" customHeight="1" x14ac:dyDescent="0.25">
      <c r="A26" s="2"/>
      <c r="B26" s="5"/>
      <c r="C26" s="3"/>
      <c r="D26" s="6"/>
      <c r="E26" s="3"/>
      <c r="F26" s="3"/>
      <c r="G26" s="3"/>
      <c r="H26" s="3"/>
      <c r="I26" s="6"/>
      <c r="J26" s="3"/>
      <c r="K26" s="23"/>
      <c r="L26" s="3"/>
      <c r="M26" s="3"/>
      <c r="N26" s="3"/>
      <c r="O26" s="6"/>
      <c r="P26" s="6"/>
      <c r="Q26" s="11"/>
    </row>
    <row r="27" spans="1:17" ht="14.85" customHeight="1" x14ac:dyDescent="0.25">
      <c r="A27" s="6"/>
      <c r="B27" s="10"/>
      <c r="C27" s="6"/>
      <c r="D27" s="6"/>
      <c r="E27" s="6"/>
      <c r="F27" s="6"/>
      <c r="G27" s="6"/>
      <c r="H27" s="6"/>
      <c r="I27" s="6"/>
      <c r="J27" s="6"/>
      <c r="K27" s="24"/>
      <c r="L27" s="6"/>
      <c r="M27" s="6"/>
      <c r="N27" s="6"/>
      <c r="O27" s="6"/>
      <c r="P27" s="6"/>
      <c r="Q27" s="11"/>
    </row>
    <row r="28" spans="1:17" ht="14.8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26"/>
      <c r="L28" s="11"/>
      <c r="M28" s="11"/>
      <c r="N28" s="11"/>
      <c r="O28" s="11"/>
      <c r="P28" s="11"/>
      <c r="Q28" s="11"/>
    </row>
    <row r="29" spans="1:17" ht="14.85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26"/>
      <c r="L29" s="11"/>
      <c r="M29" s="11"/>
      <c r="N29" s="11"/>
      <c r="O29" s="11"/>
      <c r="P29" s="11"/>
      <c r="Q29" s="11"/>
    </row>
    <row r="30" spans="1:17" ht="14.8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26"/>
      <c r="L30" s="11"/>
      <c r="M30" s="11"/>
      <c r="N30" s="11"/>
      <c r="O30" s="11"/>
      <c r="P30" s="11"/>
      <c r="Q30" s="11"/>
    </row>
    <row r="31" spans="1:17" ht="14.85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26"/>
      <c r="L31" s="11"/>
      <c r="M31" s="11"/>
      <c r="N31" s="11"/>
      <c r="O31" s="11"/>
      <c r="P31" s="11"/>
      <c r="Q31" s="11"/>
    </row>
    <row r="32" spans="1:17" ht="14.8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26"/>
      <c r="L32" s="11"/>
      <c r="M32" s="11"/>
      <c r="N32" s="11"/>
      <c r="O32" s="11"/>
      <c r="P32" s="11"/>
      <c r="Q32" s="11"/>
    </row>
    <row r="33" spans="1:17" ht="14.8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26"/>
      <c r="L33" s="11"/>
      <c r="M33" s="11"/>
      <c r="N33" s="11"/>
      <c r="O33" s="11"/>
      <c r="P33" s="11"/>
      <c r="Q33" s="11"/>
    </row>
    <row r="34" spans="1:17" ht="14.8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26"/>
      <c r="L34" s="11"/>
      <c r="M34" s="11"/>
      <c r="N34" s="11"/>
      <c r="O34" s="11"/>
      <c r="P34" s="11"/>
      <c r="Q34" s="11"/>
    </row>
    <row r="35" spans="1:17" ht="14.8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26"/>
      <c r="L35" s="11"/>
      <c r="M35" s="11"/>
      <c r="N35" s="11"/>
      <c r="O35" s="11"/>
      <c r="P35" s="11"/>
      <c r="Q35" s="11"/>
    </row>
  </sheetData>
  <mergeCells count="8">
    <mergeCell ref="B1:G1"/>
    <mergeCell ref="C18:L18"/>
    <mergeCell ref="C17:L17"/>
    <mergeCell ref="N7:P7"/>
    <mergeCell ref="C22:K22"/>
    <mergeCell ref="C21:L21"/>
    <mergeCell ref="C19:L19"/>
    <mergeCell ref="C20:L20"/>
  </mergeCells>
  <phoneticPr fontId="6" type="noConversion"/>
  <conditionalFormatting sqref="C2:E5 M14:P21 M9:M13">
    <cfRule type="cellIs" dxfId="0" priority="4" stopIfTrue="1" operator="lessThan">
      <formula>0</formula>
    </cfRule>
  </conditionalFormatting>
  <pageMargins left="0.7" right="0.7" top="0.75" bottom="0.75" header="0.3" footer="0.3"/>
  <pageSetup scale="46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Kampaania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Kert Aavik</dc:creator>
  <cp:lastModifiedBy>La Ecwador</cp:lastModifiedBy>
  <dcterms:created xsi:type="dcterms:W3CDTF">2021-08-23T13:11:34Z</dcterms:created>
  <dcterms:modified xsi:type="dcterms:W3CDTF">2026-02-06T12:00:09Z</dcterms:modified>
</cp:coreProperties>
</file>